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'Sheet1'!$A$1:$K$25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<sst xmlns="http://schemas.openxmlformats.org/spreadsheetml/2006/main" count="31" uniqueCount="31">
  <si>
    <t>CAB.MED.GINECO-PRIVAT  (DR.HENGELMAN)</t>
  </si>
  <si>
    <t>Nr.
Crt</t>
  </si>
  <si>
    <t xml:space="preserve">TOTAL </t>
  </si>
  <si>
    <t>DENUMIRE FURNIZOR</t>
  </si>
  <si>
    <t>CABINET MEDICAL DR AVRAM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</si>
  <si>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</si>
  <si>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</si>
  <si>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</si>
  <si>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</si>
  <si>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</si>
  <si>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</si>
  <si>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</si>
  <si>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</si>
  <si>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</si>
  <si>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</si>
  <si>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CENTRUL MEDICAL ORTHOPEDICS SRL</t>
  </si>
  <si>
    <t>SPITALUL DR KARL DIEL</t>
  </si>
  <si>
    <t>SC MEDICI'S SA</t>
  </si>
  <si>
    <t>SC SI-DI GRUP SRL</t>
  </si>
  <si>
    <t>TOTAL VAL CONTR TRIM I 2024</t>
  </si>
  <si>
    <t>SPITALUL MUNICIPAL DR TEODOR ANDREI LUGOJ</t>
  </si>
  <si>
    <t>TOTAL VAL CONTR 2024</t>
  </si>
  <si>
    <t>TOTAL VAL CONTR TRIM II 2024</t>
  </si>
  <si>
    <t xml:space="preserve">PENTRU FURNIZORII DIN AMB. DE SPECIALITATE CLINIC- ECHOGRAFII </t>
  </si>
  <si>
    <t xml:space="preserve"> VAL CONTR APRILIE 2024</t>
  </si>
  <si>
    <t>SITUATIA VALORILOR DE CONTRACT 2024</t>
  </si>
  <si>
    <t xml:space="preserve"> VAL CONTR MAI 2024</t>
  </si>
  <si>
    <t xml:space="preserve"> VALOARE CONTRACT IANUARIE 2024 (VALIDAT)</t>
  </si>
  <si>
    <t xml:space="preserve"> VALOARE CONTRACT FEBRUARIE 2024 (VALIDAT)</t>
  </si>
  <si>
    <t xml:space="preserve"> VALOARE CONTRACT MARTIE 2024 (VALIDAT)</t>
  </si>
  <si>
    <t xml:space="preserve"> VAL CONTR IUNIE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</si>
</sst>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center"/>
      <protection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1"/>
  <sheetViews>
    <sheetView tabSelected="1" workbookViewId="0" topLeftCell="A1">
      <selection activeCell="G6" sqref="G6"/>
    </sheetView>
  </sheetViews>
  <sheetFormatPr defaultColWidth="11.421875" defaultRowHeight="12.75"/>
  <cols>
    <col min="1" max="1" width="4.00390625" style="2" customWidth="1"/>
    <col min="2" max="2" width="32.421875" style="2" customWidth="1"/>
    <col min="3" max="3" width="17.140625" style="2" customWidth="1"/>
    <col min="4" max="5" width="17.7109375" style="2" customWidth="1"/>
    <col min="6" max="7" width="19.421875" style="2" customWidth="1"/>
    <col min="8" max="8" width="18.57421875" style="2" customWidth="1"/>
    <col min="9" max="9" width="18.421875" style="2" customWidth="1"/>
    <col min="10" max="10" width="20.8515625" style="2" customWidth="1"/>
    <col min="11" max="11" width="22.00390625" style="2" customWidth="1"/>
    <col min="12" max="16384" width="11.421875" style="2" customWidth="1"/>
  </cols>
  <sheetData>
    <row r="3" ht="12.75">
      <c r="D3" s="37" t="s">
        <v>25</v>
      </c>
    </row>
    <row r="4" ht="12.75">
      <c r="D4" s="37" t="s">
        <v>23</v>
      </c>
    </row>
    <row r="6" ht="18.75" customHeight="1"/>
    <row r="7" spans="1:11" s="3" customFormat="1" ht="64.5" customHeight="1">
      <c r="A7" s="27" t="s">
        <v>1</v>
      </c>
      <c r="B7" s="28" t="s">
        <v>3</v>
      </c>
      <c r="C7" s="38" t="s">
        <v>27</v>
      </c>
      <c r="D7" s="38" t="s">
        <v>28</v>
      </c>
      <c r="E7" s="38" t="s">
        <v>29</v>
      </c>
      <c r="F7" s="26" t="s">
        <v>19</v>
      </c>
      <c r="G7" s="26" t="s">
        <v>24</v>
      </c>
      <c r="H7" s="39" t="s">
        <v>26</v>
      </c>
      <c r="I7" s="39" t="s">
        <v>30</v>
      </c>
      <c r="J7" s="26" t="s">
        <v>22</v>
      </c>
      <c r="K7" s="26" t="s">
        <v>21</v>
      </c>
    </row>
    <row r="8" spans="1:11" ht="36" customHeight="1">
      <c r="A8" s="6">
        <v>1</v>
      </c>
      <c r="B8" s="32" t="s">
        <v>0</v>
      </c>
      <c r="C8" s="13">
        <v>2561.2</v>
      </c>
      <c r="D8" s="13">
        <v>3086.92</v>
      </c>
      <c r="E8" s="13">
        <v>2534.24</v>
      </c>
      <c r="F8" s="13">
        <f>C8+D8+E8</f>
        <v>8182.36</v>
      </c>
      <c r="G8" s="13">
        <v>2210.72</v>
      </c>
      <c r="H8" s="40">
        <f>2201.09-3.85</f>
        <v>2197.2400000000002</v>
      </c>
      <c r="I8" s="40">
        <v>2170.28</v>
      </c>
      <c r="J8" s="13">
        <f>G8+H8+I8</f>
        <v>6578.24</v>
      </c>
      <c r="K8" s="13">
        <f aca="true" t="shared" si="0" ref="K8:K24">F8+J8</f>
        <v>14760.599999999999</v>
      </c>
    </row>
    <row r="9" spans="1:11" s="4" customFormat="1" ht="29.25" customHeight="1">
      <c r="A9" s="6">
        <v>2</v>
      </c>
      <c r="B9" s="32" t="s">
        <v>8</v>
      </c>
      <c r="C9" s="13">
        <v>7536</v>
      </c>
      <c r="D9" s="13">
        <v>9420</v>
      </c>
      <c r="E9" s="13">
        <v>6664.44</v>
      </c>
      <c r="F9" s="13">
        <f aca="true" t="shared" si="1" ref="F9:F24">C9+D9+E9</f>
        <v>23620.44</v>
      </c>
      <c r="G9" s="13">
        <v>7585.12</v>
      </c>
      <c r="H9" s="13">
        <f>7549.05-3.49</f>
        <v>7545.56</v>
      </c>
      <c r="I9" s="13">
        <v>7451.4</v>
      </c>
      <c r="J9" s="13">
        <f aca="true" t="shared" si="2" ref="J9:J24">G9+H9+I9</f>
        <v>22582.08</v>
      </c>
      <c r="K9" s="13">
        <f t="shared" si="0"/>
        <v>46202.520000000004</v>
      </c>
    </row>
    <row r="10" spans="1:11" s="4" customFormat="1" ht="24" customHeight="1">
      <c r="A10" s="6">
        <v>3</v>
      </c>
      <c r="B10" s="32" t="s">
        <v>6</v>
      </c>
      <c r="C10" s="13">
        <v>2324.52</v>
      </c>
      <c r="D10" s="13">
        <v>3240.24</v>
      </c>
      <c r="E10" s="13">
        <v>2254.08</v>
      </c>
      <c r="F10" s="13">
        <f t="shared" si="1"/>
        <v>7818.84</v>
      </c>
      <c r="G10" s="13">
        <v>2280.24</v>
      </c>
      <c r="H10" s="40">
        <f>2276.39-13.59</f>
        <v>2262.7999999999997</v>
      </c>
      <c r="I10" s="40">
        <v>2233.44</v>
      </c>
      <c r="J10" s="13">
        <f t="shared" si="2"/>
        <v>6776.48</v>
      </c>
      <c r="K10" s="13">
        <f t="shared" si="0"/>
        <v>14595.32</v>
      </c>
    </row>
    <row r="11" spans="1:11" ht="31.5" customHeight="1">
      <c r="A11" s="6">
        <v>4</v>
      </c>
      <c r="B11" s="32" t="s">
        <v>4</v>
      </c>
      <c r="C11" s="13">
        <v>1267.92</v>
      </c>
      <c r="D11" s="13">
        <v>1338.36</v>
      </c>
      <c r="E11" s="13">
        <v>1234.88</v>
      </c>
      <c r="F11" s="13">
        <f t="shared" si="1"/>
        <v>3841.16</v>
      </c>
      <c r="G11" s="13">
        <v>1119.24</v>
      </c>
      <c r="H11" s="40">
        <f>1125.41-6.17</f>
        <v>1119.24</v>
      </c>
      <c r="I11" s="40">
        <v>1095.8400000000001</v>
      </c>
      <c r="J11" s="13">
        <f t="shared" si="2"/>
        <v>3334.32</v>
      </c>
      <c r="K11" s="13">
        <f t="shared" si="0"/>
        <v>7175.48</v>
      </c>
    </row>
    <row r="12" spans="1:11" s="4" customFormat="1" ht="33" customHeight="1">
      <c r="A12" s="6">
        <v>5</v>
      </c>
      <c r="B12" s="33" t="s">
        <v>5</v>
      </c>
      <c r="C12" s="13">
        <v>3642.92</v>
      </c>
      <c r="D12" s="13">
        <v>4585.72</v>
      </c>
      <c r="E12" s="13">
        <v>3457.76</v>
      </c>
      <c r="F12" s="13">
        <f t="shared" si="1"/>
        <v>11686.4</v>
      </c>
      <c r="G12" s="13">
        <v>3155.52</v>
      </c>
      <c r="H12" s="40">
        <f>3143.42-10.5</f>
        <v>3132.92</v>
      </c>
      <c r="I12" s="40">
        <v>3095.92</v>
      </c>
      <c r="J12" s="13">
        <f t="shared" si="2"/>
        <v>9384.36</v>
      </c>
      <c r="K12" s="13">
        <f t="shared" si="0"/>
        <v>21070.760000000002</v>
      </c>
    </row>
    <row r="13" spans="1:11" s="4" customFormat="1" ht="33.75" customHeight="1">
      <c r="A13" s="6">
        <v>6</v>
      </c>
      <c r="B13" s="33" t="s">
        <v>15</v>
      </c>
      <c r="C13" s="13">
        <v>3645.56</v>
      </c>
      <c r="D13" s="13">
        <v>4516.08</v>
      </c>
      <c r="E13" s="13">
        <v>3434.64</v>
      </c>
      <c r="F13" s="13">
        <f t="shared" si="1"/>
        <v>11596.279999999999</v>
      </c>
      <c r="G13" s="13">
        <v>3108.6</v>
      </c>
      <c r="H13" s="40">
        <f>3091.61-9.97</f>
        <v>3081.6400000000003</v>
      </c>
      <c r="I13" s="40">
        <v>3047.52</v>
      </c>
      <c r="J13" s="13">
        <f t="shared" si="2"/>
        <v>9237.76</v>
      </c>
      <c r="K13" s="13">
        <f t="shared" si="0"/>
        <v>20834.04</v>
      </c>
    </row>
    <row r="14" spans="1:11" s="4" customFormat="1" ht="32.25" customHeight="1">
      <c r="A14" s="6">
        <v>7</v>
      </c>
      <c r="B14" s="33" t="s">
        <v>11</v>
      </c>
      <c r="C14" s="13">
        <v>1556.94</v>
      </c>
      <c r="D14" s="13">
        <v>2150.06</v>
      </c>
      <c r="E14" s="13">
        <v>1556.94</v>
      </c>
      <c r="F14" s="13">
        <f t="shared" si="1"/>
        <v>5263.9400000000005</v>
      </c>
      <c r="G14" s="13">
        <v>1705.22</v>
      </c>
      <c r="H14" s="40">
        <f>1758.94-53.72</f>
        <v>1705.22</v>
      </c>
      <c r="I14" s="40">
        <v>1705.22</v>
      </c>
      <c r="J14" s="13">
        <f t="shared" si="2"/>
        <v>5115.66</v>
      </c>
      <c r="K14" s="13">
        <f t="shared" si="0"/>
        <v>10379.6</v>
      </c>
    </row>
    <row r="15" spans="1:11" s="4" customFormat="1" ht="36" customHeight="1">
      <c r="A15" s="6">
        <v>8</v>
      </c>
      <c r="B15" s="32" t="s">
        <v>14</v>
      </c>
      <c r="C15" s="13">
        <v>1620.12</v>
      </c>
      <c r="D15" s="13">
        <v>1972.32</v>
      </c>
      <c r="E15" s="13">
        <v>1761</v>
      </c>
      <c r="F15" s="13">
        <f t="shared" si="1"/>
        <v>5353.44</v>
      </c>
      <c r="G15" s="13">
        <v>4328.8</v>
      </c>
      <c r="H15" s="40">
        <f>4308.91-4.55</f>
        <v>4304.36</v>
      </c>
      <c r="I15" s="40">
        <v>4250.96</v>
      </c>
      <c r="J15" s="13">
        <f t="shared" si="2"/>
        <v>12884.119999999999</v>
      </c>
      <c r="K15" s="13">
        <f t="shared" si="0"/>
        <v>18237.559999999998</v>
      </c>
    </row>
    <row r="16" spans="1:11" s="4" customFormat="1" ht="36" customHeight="1">
      <c r="A16" s="6">
        <v>9</v>
      </c>
      <c r="B16" s="32" t="s">
        <v>17</v>
      </c>
      <c r="C16" s="13">
        <v>2826</v>
      </c>
      <c r="D16" s="13">
        <v>5181</v>
      </c>
      <c r="E16" s="13">
        <v>3768</v>
      </c>
      <c r="F16" s="13">
        <f t="shared" si="1"/>
        <v>11775</v>
      </c>
      <c r="G16" s="13">
        <v>4564.44</v>
      </c>
      <c r="H16" s="40">
        <f>4546.56-0.96</f>
        <v>4545.6</v>
      </c>
      <c r="I16" s="40">
        <v>4487.4</v>
      </c>
      <c r="J16" s="13">
        <f t="shared" si="2"/>
        <v>13597.44</v>
      </c>
      <c r="K16" s="13">
        <f t="shared" si="0"/>
        <v>25372.440000000002</v>
      </c>
    </row>
    <row r="17" spans="1:11" s="4" customFormat="1" ht="36" customHeight="1">
      <c r="A17" s="6">
        <v>10</v>
      </c>
      <c r="B17" s="36" t="s">
        <v>18</v>
      </c>
      <c r="C17" s="13">
        <v>493.08</v>
      </c>
      <c r="D17" s="13">
        <v>633.96</v>
      </c>
      <c r="E17" s="13">
        <v>493.08</v>
      </c>
      <c r="F17" s="13">
        <f t="shared" si="1"/>
        <v>1620.12</v>
      </c>
      <c r="G17" s="13">
        <v>1942.84</v>
      </c>
      <c r="H17" s="40">
        <f>1934.41-7.69</f>
        <v>1926.72</v>
      </c>
      <c r="I17" s="40">
        <v>1906.76</v>
      </c>
      <c r="J17" s="13">
        <f t="shared" si="2"/>
        <v>5776.32</v>
      </c>
      <c r="K17" s="13">
        <f t="shared" si="0"/>
        <v>7396.44</v>
      </c>
    </row>
    <row r="18" spans="1:11" s="4" customFormat="1" ht="48" customHeight="1">
      <c r="A18" s="6">
        <v>11</v>
      </c>
      <c r="B18" s="32" t="s">
        <v>9</v>
      </c>
      <c r="C18" s="13">
        <v>11467.68</v>
      </c>
      <c r="D18" s="13">
        <v>13987.12</v>
      </c>
      <c r="E18" s="13">
        <v>10642.36</v>
      </c>
      <c r="F18" s="13">
        <f t="shared" si="1"/>
        <v>36097.16</v>
      </c>
      <c r="G18" s="13">
        <v>9611.12</v>
      </c>
      <c r="H18" s="40">
        <f>9598.15-1.03</f>
        <v>9597.119999999999</v>
      </c>
      <c r="I18" s="40">
        <v>9476.52</v>
      </c>
      <c r="J18" s="13">
        <f t="shared" si="2"/>
        <v>28684.76</v>
      </c>
      <c r="K18" s="13">
        <f t="shared" si="0"/>
        <v>64781.92</v>
      </c>
    </row>
    <row r="19" spans="1:11" s="4" customFormat="1" ht="46.5" customHeight="1">
      <c r="A19" s="6">
        <v>12</v>
      </c>
      <c r="B19" s="32" t="s">
        <v>13</v>
      </c>
      <c r="C19" s="13">
        <v>11992.84</v>
      </c>
      <c r="D19" s="13">
        <v>14832.5</v>
      </c>
      <c r="E19" s="13">
        <v>11252.9</v>
      </c>
      <c r="F19" s="13">
        <f t="shared" si="1"/>
        <v>38078.24</v>
      </c>
      <c r="G19" s="13">
        <v>10193.9</v>
      </c>
      <c r="H19" s="40">
        <f>10132.88-3.94</f>
        <v>10128.939999999999</v>
      </c>
      <c r="I19" s="40">
        <v>10007.96</v>
      </c>
      <c r="J19" s="13">
        <f t="shared" si="2"/>
        <v>30330.799999999996</v>
      </c>
      <c r="K19" s="13">
        <f t="shared" si="0"/>
        <v>68409.04</v>
      </c>
    </row>
    <row r="20" spans="1:11" s="4" customFormat="1" ht="44.25" customHeight="1">
      <c r="A20" s="6">
        <v>13</v>
      </c>
      <c r="B20" s="32" t="s">
        <v>7</v>
      </c>
      <c r="C20" s="13">
        <v>1705.22</v>
      </c>
      <c r="D20" s="13">
        <v>1711.8</v>
      </c>
      <c r="E20" s="13">
        <v>1260.38</v>
      </c>
      <c r="F20" s="13">
        <f t="shared" si="1"/>
        <v>4677.4</v>
      </c>
      <c r="G20" s="13">
        <v>1413.48</v>
      </c>
      <c r="H20" s="40">
        <f>1415.58-28.42</f>
        <v>1387.1599999999999</v>
      </c>
      <c r="I20" s="40">
        <v>1387.1599999999999</v>
      </c>
      <c r="J20" s="13">
        <f t="shared" si="2"/>
        <v>4187.799999999999</v>
      </c>
      <c r="K20" s="13">
        <f t="shared" si="0"/>
        <v>8865.199999999999</v>
      </c>
    </row>
    <row r="21" spans="1:11" s="4" customFormat="1" ht="36" customHeight="1">
      <c r="A21" s="6">
        <v>14</v>
      </c>
      <c r="B21" s="33" t="s">
        <v>10</v>
      </c>
      <c r="C21" s="13">
        <v>7501.76</v>
      </c>
      <c r="D21" s="13">
        <v>9243.2</v>
      </c>
      <c r="E21" s="13">
        <v>6860.14</v>
      </c>
      <c r="F21" s="13">
        <f t="shared" si="1"/>
        <v>23605.1</v>
      </c>
      <c r="G21" s="13">
        <v>6362.3</v>
      </c>
      <c r="H21" s="40">
        <f>6323.46-1.46</f>
        <v>6322</v>
      </c>
      <c r="I21" s="40">
        <v>6243.080000000001</v>
      </c>
      <c r="J21" s="13">
        <f t="shared" si="2"/>
        <v>18927.38</v>
      </c>
      <c r="K21" s="13">
        <f t="shared" si="0"/>
        <v>42532.479999999996</v>
      </c>
    </row>
    <row r="22" spans="1:11" s="4" customFormat="1" ht="36" customHeight="1">
      <c r="A22" s="6">
        <v>15</v>
      </c>
      <c r="B22" s="34" t="s">
        <v>12</v>
      </c>
      <c r="C22" s="13">
        <v>704.4</v>
      </c>
      <c r="D22" s="13">
        <v>1267.92</v>
      </c>
      <c r="E22" s="13">
        <v>1338.36</v>
      </c>
      <c r="F22" s="13">
        <f t="shared" si="1"/>
        <v>3310.6800000000003</v>
      </c>
      <c r="G22" s="13">
        <v>1408.8</v>
      </c>
      <c r="H22" s="40">
        <f>1459.79-50.99</f>
        <v>1408.8</v>
      </c>
      <c r="I22" s="40">
        <v>1408.8</v>
      </c>
      <c r="J22" s="13">
        <f t="shared" si="2"/>
        <v>4226.4</v>
      </c>
      <c r="K22" s="13">
        <f t="shared" si="0"/>
        <v>7537.08</v>
      </c>
    </row>
    <row r="23" spans="1:11" s="4" customFormat="1" ht="37.5" customHeight="1">
      <c r="A23" s="6">
        <v>16</v>
      </c>
      <c r="B23" s="35" t="s">
        <v>16</v>
      </c>
      <c r="C23" s="13">
        <v>563.52</v>
      </c>
      <c r="D23" s="13">
        <v>1761</v>
      </c>
      <c r="E23" s="13">
        <v>1408.8</v>
      </c>
      <c r="F23" s="13">
        <f t="shared" si="1"/>
        <v>3733.3199999999997</v>
      </c>
      <c r="G23" s="13">
        <v>2106.32</v>
      </c>
      <c r="H23" s="40">
        <f>2478.12-2.68</f>
        <v>2475.44</v>
      </c>
      <c r="I23" s="40">
        <v>2425.46</v>
      </c>
      <c r="J23" s="13">
        <f t="shared" si="2"/>
        <v>7007.22</v>
      </c>
      <c r="K23" s="13">
        <f t="shared" si="0"/>
        <v>10740.54</v>
      </c>
    </row>
    <row r="24" spans="1:11" s="4" customFormat="1" ht="48.75" customHeight="1">
      <c r="A24" s="6">
        <v>17</v>
      </c>
      <c r="B24" s="35" t="s">
        <v>20</v>
      </c>
      <c r="C24" s="13">
        <v>4903.02</v>
      </c>
      <c r="D24" s="13">
        <v>6086.22</v>
      </c>
      <c r="E24" s="13">
        <v>4616.9</v>
      </c>
      <c r="F24" s="13">
        <f t="shared" si="1"/>
        <v>15606.140000000001</v>
      </c>
      <c r="G24" s="13">
        <v>4178.8</v>
      </c>
      <c r="H24" s="40">
        <f>4156.23-7.03</f>
        <v>4149.2</v>
      </c>
      <c r="I24" s="40">
        <v>4103.36</v>
      </c>
      <c r="J24" s="13">
        <f t="shared" si="2"/>
        <v>12431.36</v>
      </c>
      <c r="K24" s="13">
        <f t="shared" si="0"/>
        <v>28037.5</v>
      </c>
    </row>
    <row r="25" spans="1:11" s="4" customFormat="1" ht="22.5" customHeight="1">
      <c r="A25" s="41" t="s">
        <v>2</v>
      </c>
      <c r="B25" s="41"/>
      <c r="C25" s="13">
        <f aca="true" t="shared" si="3" ref="C25:K25">SUM(C8:C24)</f>
        <v>66312.7</v>
      </c>
      <c r="D25" s="13">
        <f t="shared" si="3"/>
        <v>85014.42</v>
      </c>
      <c r="E25" s="13">
        <f t="shared" si="3"/>
        <v>64538.9</v>
      </c>
      <c r="F25" s="13">
        <f t="shared" si="3"/>
        <v>215866.02000000002</v>
      </c>
      <c r="G25" s="13">
        <f t="shared" si="3"/>
        <v>67275.46</v>
      </c>
      <c r="H25" s="13">
        <f t="shared" si="3"/>
        <v>67289.96</v>
      </c>
      <c r="I25" s="13">
        <f t="shared" si="3"/>
        <v>66497.08</v>
      </c>
      <c r="J25" s="13">
        <f t="shared" si="3"/>
        <v>201062.5</v>
      </c>
      <c r="K25" s="13">
        <f t="shared" si="3"/>
        <v>416928.51999999996</v>
      </c>
    </row>
    <row r="26" s="4" customFormat="1" ht="18.75" customHeight="1">
      <c r="A26" s="30"/>
    </row>
    <row r="27" spans="1:2" s="4" customFormat="1" ht="18.75" customHeight="1">
      <c r="A27" s="30"/>
      <c r="B27" s="31"/>
    </row>
    <row r="28" spans="1:2" s="4" customFormat="1" ht="18.75" customHeight="1">
      <c r="A28" s="30"/>
      <c r="B28" s="31"/>
    </row>
    <row r="29" spans="1:11" s="29" customFormat="1" ht="15.75" customHeight="1">
      <c r="A29" s="30"/>
      <c r="B29" s="20"/>
      <c r="C29" s="20"/>
      <c r="D29" s="20"/>
      <c r="E29" s="20"/>
      <c r="K29" s="20"/>
    </row>
    <row r="30" s="4" customFormat="1" ht="15.75" customHeight="1"/>
    <row r="31" s="4" customFormat="1" ht="15.75" customHeight="1"/>
    <row r="32" s="4" customFormat="1" ht="16.5" customHeight="1">
      <c r="A32" s="10"/>
    </row>
    <row r="33" spans="1:2" s="4" customFormat="1" ht="16.5" customHeight="1">
      <c r="A33" s="10"/>
      <c r="B33" s="20"/>
    </row>
    <row r="34" s="4" customFormat="1" ht="16.5" customHeight="1">
      <c r="A34" s="10"/>
    </row>
    <row r="35" s="4" customFormat="1" ht="16.5" customHeight="1">
      <c r="A35" s="10"/>
    </row>
    <row r="36" s="4" customFormat="1" ht="16.5" customHeight="1">
      <c r="A36" s="10"/>
    </row>
    <row r="37" s="4" customFormat="1" ht="16.5" customHeight="1">
      <c r="A37" s="10"/>
    </row>
    <row r="38" s="4" customFormat="1" ht="22.5" customHeight="1">
      <c r="A38" s="20"/>
    </row>
    <row r="39" s="4" customFormat="1" ht="22.5" customHeight="1">
      <c r="A39" s="20"/>
    </row>
    <row r="40" s="20" customFormat="1" ht="19.5" customHeight="1"/>
    <row r="41" s="20" customFormat="1" ht="12.75">
      <c r="A41" s="24"/>
    </row>
    <row r="42" s="20" customFormat="1" ht="12.75">
      <c r="A42" s="24"/>
    </row>
    <row r="43" s="20" customFormat="1" ht="12.75">
      <c r="A43" s="25"/>
    </row>
    <row r="44" s="20" customFormat="1" ht="12.75">
      <c r="A44" s="24"/>
    </row>
    <row r="45" spans="1:2" s="4" customFormat="1" ht="17.25" customHeight="1">
      <c r="A45" s="14"/>
      <c r="B45" s="15"/>
    </row>
    <row r="46" s="4" customFormat="1" ht="17.25" customHeight="1">
      <c r="A46" s="14"/>
    </row>
    <row r="47" s="4" customFormat="1" ht="17.25" customHeight="1">
      <c r="A47" s="12"/>
    </row>
    <row r="48" s="4" customFormat="1" ht="16.5" customHeight="1">
      <c r="A48" s="12"/>
    </row>
    <row r="49" s="4" customFormat="1" ht="18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/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1"/>
    </row>
    <row r="56" s="4" customFormat="1" ht="18" customHeight="1">
      <c r="A56" s="11"/>
    </row>
    <row r="57" s="4" customFormat="1" ht="18" customHeight="1">
      <c r="A57" s="11"/>
    </row>
    <row r="58" s="4" customFormat="1" ht="18" customHeight="1">
      <c r="A58" s="11"/>
    </row>
    <row r="59" s="4" customFormat="1" ht="18" customHeight="1"/>
    <row r="60" s="4" customFormat="1" ht="18" customHeight="1">
      <c r="A60" s="19"/>
    </row>
    <row r="61" s="4" customFormat="1" ht="18.75" customHeight="1">
      <c r="A61" s="19"/>
    </row>
    <row r="62" s="4" customFormat="1" ht="19.5" customHeight="1"/>
    <row r="63" s="4" customFormat="1" ht="20.25" customHeight="1"/>
    <row r="64" s="4" customFormat="1" ht="29.25" customHeight="1">
      <c r="A64" s="19"/>
    </row>
    <row r="65" spans="1:2" s="4" customFormat="1" ht="29.25" customHeight="1">
      <c r="A65" s="9"/>
      <c r="B65" s="8"/>
    </row>
    <row r="66" s="4" customFormat="1" ht="29.25" customHeight="1">
      <c r="A66" s="7"/>
    </row>
    <row r="67" s="4" customFormat="1" ht="22.5" customHeight="1"/>
    <row r="68" spans="1:2" s="4" customFormat="1" ht="17.25" customHeight="1">
      <c r="A68" s="1"/>
      <c r="B68" s="2"/>
    </row>
    <row r="69" ht="12.75">
      <c r="A69" s="21"/>
    </row>
    <row r="70" ht="16.5" customHeight="1">
      <c r="A70" s="22"/>
    </row>
    <row r="71" spans="1:2" ht="12.75">
      <c r="A71" s="23"/>
      <c r="B71" s="16"/>
    </row>
    <row r="72" spans="1:2" ht="12.75">
      <c r="A72" s="22"/>
      <c r="B72" s="16"/>
    </row>
    <row r="73" spans="1:2" ht="12.75">
      <c r="A73" s="22"/>
      <c r="B73" s="17"/>
    </row>
    <row r="74" ht="12.75">
      <c r="A74" s="22"/>
    </row>
    <row r="75" ht="12.75">
      <c r="B75" s="18"/>
    </row>
    <row r="81" ht="12.75">
      <c r="B81" s="5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2024-04-01T12:40:13Z</cp:lastPrinted>
  <dcterms:created xsi:type="dcterms:W3CDTF">2006-03-08T06:30:45Z</dcterms:created>
  <dcterms:modified xsi:type="dcterms:W3CDTF">2024-06-04T08:57:09Z</dcterms:modified>
  <cp:category/>
  <cp:version/>
  <cp:contentType/>
  <cp:contentStatus/>
</cp:coreProperties>
</file>